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<sst xmlns="http://schemas.openxmlformats.org/spreadsheetml/2006/main" count="34" uniqueCount="33">
  <si>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Finale</t>
  </si>
  <si>
    <t>NBF lid</t>
  </si>
  <si>
    <t>Naam</t>
  </si>
  <si>
    <t>Banen paar</t>
  </si>
  <si>
    <t>Halve Finale</t>
  </si>
  <si>
    <t>HDC</t>
  </si>
  <si>
    <t>Game 1</t>
  </si>
  <si>
    <t>Game 2</t>
  </si>
  <si>
    <t>Game 3</t>
  </si>
  <si>
    <t>Scratch</t>
  </si>
  <si>
    <t>Tot.HDC</t>
  </si>
  <si>
    <t>Totaal</t>
  </si>
  <si>
    <t>Gem. scratch</t>
  </si>
  <si>
    <t>Gem. incl.</t>
  </si>
  <si>
    <t>03a</t>
  </si>
  <si>
    <t>05a</t>
  </si>
  <si>
    <t>07a</t>
  </si>
  <si>
    <t>01b</t>
  </si>
  <si>
    <t>06a</t>
  </si>
  <si>
    <t>02b</t>
  </si>
  <si>
    <t>09a</t>
  </si>
  <si>
    <t>03b</t>
  </si>
  <si>
    <t>05b</t>
  </si>
  <si>
    <t>02a</t>
  </si>
  <si>
    <t>04a</t>
  </si>
  <si>
    <t>09b</t>
  </si>
  <si>
    <t>07b</t>
  </si>
  <si>
    <t>01a</t>
  </si>
  <si>
    <t>10a</t>
  </si>
  <si>
    <t>10b</t>
  </si>
  <si>
    <t>06b</t>
  </si>
  <si>
    <t>08b</t>
  </si>
  <si>
    <t>08a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</si>
</sst>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1400175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formulier%20Assen%20Open%20toerno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orrondes"/>
      <sheetName val="Eerste entry's"/>
      <sheetName val="Halve Finale"/>
      <sheetName val="Finale"/>
      <sheetName val="Toernooigemiddelde"/>
    </sheetNames>
    <sheetDataSet>
      <sheetData sheetId="2">
        <row r="14">
          <cell r="B14">
            <v>1161024</v>
          </cell>
          <cell r="C14" t="str">
            <v>Bouma, Ronald (2)</v>
          </cell>
          <cell r="G14">
            <v>55</v>
          </cell>
          <cell r="M14">
            <v>1273</v>
          </cell>
        </row>
        <row r="15">
          <cell r="B15">
            <v>1195662</v>
          </cell>
          <cell r="C15" t="str">
            <v>Hofkamp, Michel</v>
          </cell>
          <cell r="G15">
            <v>41</v>
          </cell>
          <cell r="M15">
            <v>1258</v>
          </cell>
        </row>
        <row r="16">
          <cell r="B16">
            <v>912891</v>
          </cell>
          <cell r="C16" t="str">
            <v>Horst, Coen van der</v>
          </cell>
          <cell r="G16">
            <v>24</v>
          </cell>
          <cell r="M16">
            <v>1251</v>
          </cell>
        </row>
        <row r="17">
          <cell r="B17">
            <v>1101943</v>
          </cell>
          <cell r="C17" t="str">
            <v>Ras, Harmen (2)</v>
          </cell>
          <cell r="G17">
            <v>25</v>
          </cell>
          <cell r="M17">
            <v>1237</v>
          </cell>
        </row>
        <row r="18">
          <cell r="B18">
            <v>764558</v>
          </cell>
          <cell r="C18" t="str">
            <v>Verbauwen, Alwin (2)</v>
          </cell>
          <cell r="G18">
            <v>16</v>
          </cell>
          <cell r="M18">
            <v>1229</v>
          </cell>
        </row>
        <row r="19">
          <cell r="B19">
            <v>542555</v>
          </cell>
          <cell r="C19" t="str">
            <v>Haan, Rolf de (2)</v>
          </cell>
          <cell r="G19">
            <v>8</v>
          </cell>
          <cell r="M19">
            <v>1224</v>
          </cell>
        </row>
        <row r="20">
          <cell r="B20">
            <v>1132148</v>
          </cell>
          <cell r="C20" t="str">
            <v>Alma, Paul</v>
          </cell>
          <cell r="G20">
            <v>41</v>
          </cell>
          <cell r="M20">
            <v>1224</v>
          </cell>
        </row>
        <row r="21">
          <cell r="B21">
            <v>1026143</v>
          </cell>
          <cell r="C21" t="str">
            <v>Fictorie, Erwin</v>
          </cell>
          <cell r="G21">
            <v>11</v>
          </cell>
          <cell r="M21">
            <v>1218</v>
          </cell>
        </row>
        <row r="22">
          <cell r="B22">
            <v>1246704</v>
          </cell>
          <cell r="C22" t="str">
            <v>Been, Mischa</v>
          </cell>
          <cell r="G22">
            <v>55</v>
          </cell>
          <cell r="M22">
            <v>1215</v>
          </cell>
        </row>
        <row r="23">
          <cell r="B23">
            <v>996653</v>
          </cell>
          <cell r="C23" t="str">
            <v>Groenwold, Sander</v>
          </cell>
          <cell r="G23">
            <v>20</v>
          </cell>
          <cell r="M23">
            <v>1210</v>
          </cell>
        </row>
        <row r="24">
          <cell r="B24">
            <v>201677</v>
          </cell>
          <cell r="C24" t="str">
            <v>Hospers, Jan</v>
          </cell>
          <cell r="G24">
            <v>28</v>
          </cell>
          <cell r="M24">
            <v>1202</v>
          </cell>
        </row>
        <row r="25">
          <cell r="B25">
            <v>1132172</v>
          </cell>
          <cell r="C25" t="str">
            <v>Landstra, Carolina</v>
          </cell>
          <cell r="G25">
            <v>48</v>
          </cell>
          <cell r="M25">
            <v>1201</v>
          </cell>
        </row>
        <row r="26">
          <cell r="B26">
            <v>1202324</v>
          </cell>
          <cell r="C26" t="str">
            <v>Schokker, Regina</v>
          </cell>
          <cell r="G26">
            <v>46</v>
          </cell>
          <cell r="M26">
            <v>1200</v>
          </cell>
        </row>
        <row r="27">
          <cell r="B27">
            <v>382949</v>
          </cell>
          <cell r="C27" t="str">
            <v>Stuut, Frits</v>
          </cell>
          <cell r="G27">
            <v>4</v>
          </cell>
          <cell r="M27">
            <v>1199</v>
          </cell>
        </row>
        <row r="28">
          <cell r="B28">
            <v>889059</v>
          </cell>
          <cell r="C28" t="str">
            <v>Karsens, Albert</v>
          </cell>
          <cell r="G28">
            <v>32</v>
          </cell>
          <cell r="M28">
            <v>1191</v>
          </cell>
        </row>
        <row r="29">
          <cell r="B29">
            <v>888478</v>
          </cell>
          <cell r="C29" t="str">
            <v>Altena Blom, Daniel (2)</v>
          </cell>
          <cell r="G29">
            <v>23</v>
          </cell>
          <cell r="M29">
            <v>1190</v>
          </cell>
        </row>
        <row r="30">
          <cell r="B30">
            <v>1064010</v>
          </cell>
          <cell r="C30" t="str">
            <v>Brus, Martha</v>
          </cell>
          <cell r="G30">
            <v>39</v>
          </cell>
          <cell r="M30">
            <v>1188</v>
          </cell>
        </row>
        <row r="31">
          <cell r="B31">
            <v>983314</v>
          </cell>
          <cell r="C31" t="str">
            <v>Vreeker, Anje</v>
          </cell>
          <cell r="G31">
            <v>26</v>
          </cell>
          <cell r="M31">
            <v>1183</v>
          </cell>
        </row>
        <row r="32">
          <cell r="B32">
            <v>766208</v>
          </cell>
          <cell r="C32" t="str">
            <v>Kruger, Sander (2)</v>
          </cell>
          <cell r="G32">
            <v>15</v>
          </cell>
          <cell r="M32">
            <v>1180</v>
          </cell>
        </row>
        <row r="33">
          <cell r="B33">
            <v>1209132</v>
          </cell>
          <cell r="C33" t="str">
            <v>Roffel, Rick</v>
          </cell>
          <cell r="G33">
            <v>48</v>
          </cell>
          <cell r="M33">
            <v>1176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E4" sqref="E4:L6"/>
    </sheetView>
  </sheetViews>
  <sheetFormatPr defaultColWidth="9.140625" defaultRowHeight="12.75"/>
  <cols>
    <col min="1" max="1" width="3.00390625" style="0" bestFit="1" customWidth="1"/>
    <col min="2" max="2" width="0" style="0" hidden="1" customWidth="1"/>
    <col min="3" max="3" width="23.00390625" style="0" bestFit="1" customWidth="1"/>
    <col min="4" max="4" width="0" style="0" hidden="1" customWidth="1"/>
    <col min="11" max="11" width="10.00390625" style="0" customWidth="1"/>
  </cols>
  <sheetData>
    <row r="1" spans="1:14" ht="12.75">
      <c r="A1" s="1"/>
      <c r="B1" s="2"/>
      <c r="C1" s="2"/>
      <c r="D1" s="3"/>
      <c r="E1" s="3"/>
      <c r="F1" s="4"/>
      <c r="G1" s="3"/>
      <c r="H1" s="3"/>
      <c r="I1" s="3"/>
      <c r="J1" s="3"/>
      <c r="K1" s="3"/>
      <c r="L1" s="5"/>
      <c r="M1" s="3"/>
      <c r="N1" s="3"/>
    </row>
    <row r="2" spans="1:14" ht="12.75">
      <c r="A2" s="1"/>
      <c r="B2" s="2"/>
      <c r="C2" s="2"/>
      <c r="D2" s="3"/>
      <c r="E2" s="3"/>
      <c r="F2" s="4"/>
      <c r="G2" s="3"/>
      <c r="H2" s="3"/>
      <c r="I2" s="3"/>
      <c r="J2" s="3"/>
      <c r="K2" s="3"/>
      <c r="L2" s="5"/>
      <c r="M2" s="3"/>
      <c r="N2" s="3"/>
    </row>
    <row r="3" spans="1:14" ht="12.75">
      <c r="A3" s="1"/>
      <c r="B3" s="2"/>
      <c r="C3" s="2"/>
      <c r="D3" s="3"/>
      <c r="E3" s="3"/>
      <c r="F3" s="4"/>
      <c r="G3" s="3"/>
      <c r="H3" s="3"/>
      <c r="I3" s="3"/>
      <c r="J3" s="3"/>
      <c r="K3" s="3"/>
      <c r="L3" s="5"/>
      <c r="M3" s="3"/>
      <c r="N3" s="3"/>
    </row>
    <row r="4" spans="1:14" ht="12.75">
      <c r="A4" s="1"/>
      <c r="B4" s="2"/>
      <c r="C4" s="2"/>
      <c r="D4" s="3"/>
      <c r="E4" s="6" t="s">
        <v>0</v>
      </c>
      <c r="F4" s="6"/>
      <c r="G4" s="6"/>
      <c r="H4" s="6"/>
      <c r="I4" s="6"/>
      <c r="J4" s="6"/>
      <c r="K4" s="6"/>
      <c r="L4" s="6"/>
      <c r="M4" s="3"/>
      <c r="N4" s="3"/>
    </row>
    <row r="5" spans="1:14" ht="12.75">
      <c r="A5" s="1"/>
      <c r="B5" s="2"/>
      <c r="C5" s="2"/>
      <c r="D5" s="3"/>
      <c r="E5" s="6"/>
      <c r="F5" s="6"/>
      <c r="G5" s="6"/>
      <c r="H5" s="6"/>
      <c r="I5" s="6"/>
      <c r="J5" s="6"/>
      <c r="K5" s="6"/>
      <c r="L5" s="6"/>
      <c r="M5" s="3"/>
      <c r="N5" s="3"/>
    </row>
    <row r="6" spans="1:14" ht="12.75">
      <c r="A6" s="1"/>
      <c r="B6" s="2"/>
      <c r="C6" s="2"/>
      <c r="D6" s="3"/>
      <c r="E6" s="6"/>
      <c r="F6" s="6"/>
      <c r="G6" s="6"/>
      <c r="H6" s="6"/>
      <c r="I6" s="6"/>
      <c r="J6" s="6"/>
      <c r="K6" s="6"/>
      <c r="L6" s="6"/>
      <c r="M6" s="3"/>
      <c r="N6" s="3"/>
    </row>
    <row r="7" spans="1:14" ht="12.75">
      <c r="A7" s="1"/>
      <c r="B7" s="2"/>
      <c r="C7" s="2"/>
      <c r="D7" s="3"/>
      <c r="E7" s="3"/>
      <c r="F7" s="4"/>
      <c r="G7" s="3"/>
      <c r="H7" s="3"/>
      <c r="I7" s="3"/>
      <c r="J7" s="3"/>
      <c r="K7" s="3"/>
      <c r="L7" s="5"/>
      <c r="M7" s="3"/>
      <c r="N7" s="3"/>
    </row>
    <row r="8" spans="1:14" ht="12.75">
      <c r="A8" s="1"/>
      <c r="B8" s="2"/>
      <c r="C8" s="2"/>
      <c r="D8" s="3"/>
      <c r="E8" s="3"/>
      <c r="F8" s="4"/>
      <c r="G8" s="3"/>
      <c r="H8" s="3"/>
      <c r="I8" s="3"/>
      <c r="J8" s="3"/>
      <c r="K8" s="3"/>
      <c r="L8" s="5"/>
      <c r="M8" s="3"/>
      <c r="N8" s="3"/>
    </row>
    <row r="9" spans="1:14" ht="12.75">
      <c r="A9" s="1"/>
      <c r="B9" s="2"/>
      <c r="C9" s="2"/>
      <c r="D9" s="3"/>
      <c r="E9" s="3"/>
      <c r="F9" s="4"/>
      <c r="G9" s="3"/>
      <c r="H9" s="3"/>
      <c r="I9" s="3"/>
      <c r="J9" s="3"/>
      <c r="K9" s="3"/>
      <c r="L9" s="5"/>
      <c r="M9" s="3"/>
      <c r="N9" s="3"/>
    </row>
    <row r="10" spans="1:14" ht="12.75">
      <c r="A10" s="1"/>
      <c r="B10" s="2"/>
      <c r="C10" s="2"/>
      <c r="D10" s="3"/>
      <c r="E10" s="3"/>
      <c r="F10" s="4"/>
      <c r="G10" s="3"/>
      <c r="H10" s="3"/>
      <c r="I10" s="3"/>
      <c r="J10" s="3"/>
      <c r="K10" s="3"/>
      <c r="L10" s="5"/>
      <c r="M10" s="3"/>
      <c r="N10" s="3"/>
    </row>
    <row r="11" spans="1:14" ht="12.75">
      <c r="A11" s="7"/>
      <c r="B11" s="8" t="s">
        <v>1</v>
      </c>
      <c r="C11" s="8" t="s">
        <v>2</v>
      </c>
      <c r="D11" s="8" t="s">
        <v>3</v>
      </c>
      <c r="E11" s="8" t="s">
        <v>4</v>
      </c>
      <c r="F11" s="9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13</v>
      </c>
    </row>
    <row r="12" spans="1:14" ht="12.75">
      <c r="A12" s="10"/>
      <c r="B12" s="11"/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3"/>
      <c r="B13" s="14"/>
      <c r="C13" s="14"/>
      <c r="D13" s="15"/>
      <c r="E13" s="15"/>
      <c r="F13" s="16"/>
      <c r="G13" s="15"/>
      <c r="H13" s="15"/>
      <c r="I13" s="15"/>
      <c r="J13" s="15"/>
      <c r="K13" s="15"/>
      <c r="L13" s="15"/>
      <c r="M13" s="5"/>
      <c r="N13" s="5"/>
    </row>
    <row r="14" spans="1:14" ht="12.75">
      <c r="A14" s="17">
        <v>1</v>
      </c>
      <c r="B14" s="18">
        <f>'[1]Halve Finale'!B14</f>
        <v>1161024</v>
      </c>
      <c r="C14" s="18" t="str">
        <f>'[1]Halve Finale'!C14</f>
        <v>Bouma, Ronald (2)</v>
      </c>
      <c r="D14" s="19" t="s">
        <v>14</v>
      </c>
      <c r="E14" s="20">
        <f>'[1]Halve Finale'!M14</f>
        <v>1273</v>
      </c>
      <c r="F14" s="21">
        <f>'[1]Halve Finale'!G14</f>
        <v>55</v>
      </c>
      <c r="G14" s="22">
        <v>168</v>
      </c>
      <c r="H14" s="22">
        <v>160</v>
      </c>
      <c r="I14" s="22">
        <v>212</v>
      </c>
      <c r="J14" s="20">
        <f>SUM(G14:I14)</f>
        <v>540</v>
      </c>
      <c r="K14" s="20">
        <f>F14*3</f>
        <v>165</v>
      </c>
      <c r="L14" s="23">
        <f>E14+J14+K14</f>
        <v>1978</v>
      </c>
      <c r="M14" s="24">
        <f>J14/3</f>
        <v>180</v>
      </c>
      <c r="N14" s="24">
        <f>(L14-E14)/3</f>
        <v>235</v>
      </c>
    </row>
    <row r="15" spans="1:14" ht="12.75">
      <c r="A15" s="25">
        <v>2</v>
      </c>
      <c r="B15" s="18">
        <f>'[1]Halve Finale'!B23</f>
        <v>996653</v>
      </c>
      <c r="C15" s="18" t="str">
        <f>'[1]Halve Finale'!C23</f>
        <v>Groenwold, Sander</v>
      </c>
      <c r="D15" s="19" t="s">
        <v>15</v>
      </c>
      <c r="E15" s="20">
        <f>'[1]Halve Finale'!M23</f>
        <v>1210</v>
      </c>
      <c r="F15" s="21">
        <f>'[1]Halve Finale'!G23</f>
        <v>20</v>
      </c>
      <c r="G15" s="22">
        <v>187</v>
      </c>
      <c r="H15" s="22">
        <v>236</v>
      </c>
      <c r="I15" s="22">
        <v>204</v>
      </c>
      <c r="J15" s="20">
        <f>SUM(G15:I15)</f>
        <v>627</v>
      </c>
      <c r="K15" s="20">
        <f>F15*3</f>
        <v>60</v>
      </c>
      <c r="L15" s="23">
        <f>E15+J15+K15</f>
        <v>1897</v>
      </c>
      <c r="M15" s="24">
        <f>J15/3</f>
        <v>209</v>
      </c>
      <c r="N15" s="24">
        <f>(L15-E15)/3</f>
        <v>229</v>
      </c>
    </row>
    <row r="16" spans="1:14" ht="12.75">
      <c r="A16" s="25">
        <v>3</v>
      </c>
      <c r="B16" s="18">
        <f>'[1]Halve Finale'!B15</f>
        <v>1195662</v>
      </c>
      <c r="C16" s="18" t="str">
        <f>'[1]Halve Finale'!C15</f>
        <v>Hofkamp, Michel</v>
      </c>
      <c r="D16" s="19" t="s">
        <v>16</v>
      </c>
      <c r="E16" s="20">
        <f>'[1]Halve Finale'!M15</f>
        <v>1258</v>
      </c>
      <c r="F16" s="21">
        <f>'[1]Halve Finale'!G15</f>
        <v>41</v>
      </c>
      <c r="G16" s="22">
        <v>159</v>
      </c>
      <c r="H16" s="22">
        <v>173</v>
      </c>
      <c r="I16" s="22">
        <v>174</v>
      </c>
      <c r="J16" s="20">
        <f>SUM(G16:I16)</f>
        <v>506</v>
      </c>
      <c r="K16" s="20">
        <f>F16*3</f>
        <v>123</v>
      </c>
      <c r="L16" s="23">
        <f>E16+J16+K16</f>
        <v>1887</v>
      </c>
      <c r="M16" s="24">
        <f>J16/3</f>
        <v>168.66666666666666</v>
      </c>
      <c r="N16" s="24">
        <f>(L16-E16)/3</f>
        <v>209.66666666666666</v>
      </c>
    </row>
    <row r="17" spans="1:14" ht="12.75">
      <c r="A17" s="25">
        <v>4</v>
      </c>
      <c r="B17" s="18">
        <f>'[1]Halve Finale'!B32</f>
        <v>766208</v>
      </c>
      <c r="C17" s="18" t="str">
        <f>'[1]Halve Finale'!C32</f>
        <v>Kruger, Sander (2)</v>
      </c>
      <c r="D17" s="19" t="s">
        <v>17</v>
      </c>
      <c r="E17" s="20">
        <f>'[1]Halve Finale'!M32</f>
        <v>1180</v>
      </c>
      <c r="F17" s="21">
        <f>'[1]Halve Finale'!G32</f>
        <v>15</v>
      </c>
      <c r="G17" s="22">
        <v>231</v>
      </c>
      <c r="H17" s="22">
        <v>210</v>
      </c>
      <c r="I17" s="22">
        <v>212</v>
      </c>
      <c r="J17" s="20">
        <f>SUM(G17:I17)</f>
        <v>653</v>
      </c>
      <c r="K17" s="20">
        <f>F17*3</f>
        <v>45</v>
      </c>
      <c r="L17" s="23">
        <f>E17+J17+K17</f>
        <v>1878</v>
      </c>
      <c r="M17" s="24">
        <f>J17/3</f>
        <v>217.66666666666666</v>
      </c>
      <c r="N17" s="24">
        <f>(L17-E17)/3</f>
        <v>232.66666666666666</v>
      </c>
    </row>
    <row r="18" spans="1:14" ht="12.75">
      <c r="A18" s="25">
        <v>5</v>
      </c>
      <c r="B18" s="18">
        <f>'[1]Halve Finale'!B20</f>
        <v>1132148</v>
      </c>
      <c r="C18" s="18" t="str">
        <f>'[1]Halve Finale'!C20</f>
        <v>Alma, Paul</v>
      </c>
      <c r="D18" s="19" t="s">
        <v>18</v>
      </c>
      <c r="E18" s="20">
        <f>'[1]Halve Finale'!M20</f>
        <v>1224</v>
      </c>
      <c r="F18" s="21">
        <f>'[1]Halve Finale'!G20</f>
        <v>41</v>
      </c>
      <c r="G18" s="22">
        <v>188</v>
      </c>
      <c r="H18" s="22">
        <v>171</v>
      </c>
      <c r="I18" s="22">
        <v>172</v>
      </c>
      <c r="J18" s="20">
        <f>SUM(G18:I18)</f>
        <v>531</v>
      </c>
      <c r="K18" s="20">
        <f>F18*3</f>
        <v>123</v>
      </c>
      <c r="L18" s="23">
        <f>E18+J18+K18</f>
        <v>1878</v>
      </c>
      <c r="M18" s="24">
        <f>J18/3</f>
        <v>177</v>
      </c>
      <c r="N18" s="24">
        <f>(L18-E18)/3</f>
        <v>218</v>
      </c>
    </row>
    <row r="19" spans="1:14" ht="12.75">
      <c r="A19" s="25">
        <v>6</v>
      </c>
      <c r="B19" s="18">
        <f>'[1]Halve Finale'!B24</f>
        <v>201677</v>
      </c>
      <c r="C19" s="18" t="str">
        <f>'[1]Halve Finale'!C24</f>
        <v>Hospers, Jan</v>
      </c>
      <c r="D19" s="19" t="s">
        <v>19</v>
      </c>
      <c r="E19" s="20">
        <f>'[1]Halve Finale'!M24</f>
        <v>1202</v>
      </c>
      <c r="F19" s="21">
        <f>'[1]Halve Finale'!G24</f>
        <v>28</v>
      </c>
      <c r="G19" s="22">
        <v>212</v>
      </c>
      <c r="H19" s="22">
        <v>194</v>
      </c>
      <c r="I19" s="22">
        <v>185</v>
      </c>
      <c r="J19" s="20">
        <f>SUM(G19:I19)</f>
        <v>591</v>
      </c>
      <c r="K19" s="20">
        <f>F19*3</f>
        <v>84</v>
      </c>
      <c r="L19" s="23">
        <f>E19+J19+K19</f>
        <v>1877</v>
      </c>
      <c r="M19" s="24">
        <f>J19/3</f>
        <v>197</v>
      </c>
      <c r="N19" s="24">
        <f>(L19-E19)/3</f>
        <v>225</v>
      </c>
    </row>
    <row r="20" spans="1:14" ht="12.75">
      <c r="A20" s="25">
        <v>7</v>
      </c>
      <c r="B20" s="18">
        <f>'[1]Halve Finale'!B16</f>
        <v>912891</v>
      </c>
      <c r="C20" s="18" t="str">
        <f>'[1]Halve Finale'!C16</f>
        <v>Horst, Coen van der</v>
      </c>
      <c r="D20" s="19" t="s">
        <v>20</v>
      </c>
      <c r="E20" s="20">
        <f>'[1]Halve Finale'!M16</f>
        <v>1251</v>
      </c>
      <c r="F20" s="21">
        <f>'[1]Halve Finale'!G16</f>
        <v>24</v>
      </c>
      <c r="G20" s="22">
        <v>152</v>
      </c>
      <c r="H20" s="22">
        <v>198</v>
      </c>
      <c r="I20" s="22">
        <v>197</v>
      </c>
      <c r="J20" s="20">
        <f>SUM(G20:I20)</f>
        <v>547</v>
      </c>
      <c r="K20" s="20">
        <f>F20*3</f>
        <v>72</v>
      </c>
      <c r="L20" s="23">
        <f>E20+J20+K20</f>
        <v>1870</v>
      </c>
      <c r="M20" s="24">
        <f>J20/3</f>
        <v>182.33333333333334</v>
      </c>
      <c r="N20" s="24">
        <f>(L20-E20)/3</f>
        <v>206.33333333333334</v>
      </c>
    </row>
    <row r="21" spans="1:14" ht="12.75">
      <c r="A21" s="25">
        <v>8</v>
      </c>
      <c r="B21" s="18">
        <f>'[1]Halve Finale'!B27</f>
        <v>382949</v>
      </c>
      <c r="C21" s="18" t="str">
        <f>'[1]Halve Finale'!C27</f>
        <v>Stuut, Frits</v>
      </c>
      <c r="D21" s="19" t="s">
        <v>21</v>
      </c>
      <c r="E21" s="20">
        <f>'[1]Halve Finale'!M27</f>
        <v>1199</v>
      </c>
      <c r="F21" s="21">
        <f>'[1]Halve Finale'!G27</f>
        <v>4</v>
      </c>
      <c r="G21" s="22">
        <v>187</v>
      </c>
      <c r="H21" s="22">
        <v>226</v>
      </c>
      <c r="I21" s="22">
        <v>244</v>
      </c>
      <c r="J21" s="20">
        <f>SUM(G21:I21)</f>
        <v>657</v>
      </c>
      <c r="K21" s="20">
        <f>F21*3</f>
        <v>12</v>
      </c>
      <c r="L21" s="23">
        <f>E21+J21+K21</f>
        <v>1868</v>
      </c>
      <c r="M21" s="24">
        <f>J21/3</f>
        <v>219</v>
      </c>
      <c r="N21" s="24">
        <f>(L21-E21)/3</f>
        <v>223</v>
      </c>
    </row>
    <row r="22" spans="1:14" ht="12.75">
      <c r="A22" s="25">
        <v>9</v>
      </c>
      <c r="B22" s="18">
        <f>'[1]Halve Finale'!B22</f>
        <v>1246704</v>
      </c>
      <c r="C22" s="18" t="str">
        <f>'[1]Halve Finale'!C22</f>
        <v>Been, Mischa</v>
      </c>
      <c r="D22" s="19" t="s">
        <v>22</v>
      </c>
      <c r="E22" s="20">
        <f>'[1]Halve Finale'!M22</f>
        <v>1215</v>
      </c>
      <c r="F22" s="21">
        <f>'[1]Halve Finale'!G22</f>
        <v>55</v>
      </c>
      <c r="G22" s="22">
        <v>161</v>
      </c>
      <c r="H22" s="22">
        <v>157</v>
      </c>
      <c r="I22" s="22">
        <v>163</v>
      </c>
      <c r="J22" s="20">
        <f>SUM(G22:I22)</f>
        <v>481</v>
      </c>
      <c r="K22" s="20">
        <f>F22*3</f>
        <v>165</v>
      </c>
      <c r="L22" s="23">
        <f>E22+J22+K22</f>
        <v>1861</v>
      </c>
      <c r="M22" s="24">
        <f>J22/3</f>
        <v>160.33333333333334</v>
      </c>
      <c r="N22" s="24">
        <f>(L22-E22)/3</f>
        <v>215.33333333333334</v>
      </c>
    </row>
    <row r="23" spans="1:14" ht="12.75">
      <c r="A23" s="25">
        <v>10</v>
      </c>
      <c r="B23" s="18">
        <f>'[1]Halve Finale'!B19</f>
        <v>542555</v>
      </c>
      <c r="C23" s="18" t="str">
        <f>'[1]Halve Finale'!C19</f>
        <v>Haan, Rolf de (2)</v>
      </c>
      <c r="D23" s="19" t="s">
        <v>23</v>
      </c>
      <c r="E23" s="20">
        <f>'[1]Halve Finale'!M19</f>
        <v>1224</v>
      </c>
      <c r="F23" s="21">
        <f>'[1]Halve Finale'!G19</f>
        <v>8</v>
      </c>
      <c r="G23" s="22">
        <v>203</v>
      </c>
      <c r="H23" s="22">
        <v>188</v>
      </c>
      <c r="I23" s="22">
        <v>215</v>
      </c>
      <c r="J23" s="20">
        <f>SUM(G23:I23)</f>
        <v>606</v>
      </c>
      <c r="K23" s="20">
        <f>F23*3</f>
        <v>24</v>
      </c>
      <c r="L23" s="23">
        <f>E23+J23+K23</f>
        <v>1854</v>
      </c>
      <c r="M23" s="24">
        <f>J23/3</f>
        <v>202</v>
      </c>
      <c r="N23" s="24">
        <f>(L23-E23)/3</f>
        <v>210</v>
      </c>
    </row>
    <row r="24" spans="1:14" ht="12.75">
      <c r="A24" s="25">
        <v>11</v>
      </c>
      <c r="B24" s="18">
        <f>'[1]Halve Finale'!B18</f>
        <v>764558</v>
      </c>
      <c r="C24" s="18" t="str">
        <f>'[1]Halve Finale'!C18</f>
        <v>Verbauwen, Alwin (2)</v>
      </c>
      <c r="D24" s="19" t="s">
        <v>24</v>
      </c>
      <c r="E24" s="20">
        <f>'[1]Halve Finale'!M18</f>
        <v>1229</v>
      </c>
      <c r="F24" s="21">
        <f>'[1]Halve Finale'!G18</f>
        <v>16</v>
      </c>
      <c r="G24" s="22">
        <v>216</v>
      </c>
      <c r="H24" s="22">
        <v>156</v>
      </c>
      <c r="I24" s="22">
        <v>199</v>
      </c>
      <c r="J24" s="20">
        <f>SUM(G24:I24)</f>
        <v>571</v>
      </c>
      <c r="K24" s="20">
        <f>F24*3</f>
        <v>48</v>
      </c>
      <c r="L24" s="23">
        <f>E24+J24+K24</f>
        <v>1848</v>
      </c>
      <c r="M24" s="24">
        <f>J24/3</f>
        <v>190.33333333333334</v>
      </c>
      <c r="N24" s="24">
        <f>(L24-E24)/3</f>
        <v>206.33333333333334</v>
      </c>
    </row>
    <row r="25" spans="1:14" ht="12.75">
      <c r="A25" s="25">
        <v>12</v>
      </c>
      <c r="B25" s="18">
        <f>'[1]Halve Finale'!B31</f>
        <v>983314</v>
      </c>
      <c r="C25" s="18" t="str">
        <f>'[1]Halve Finale'!C31</f>
        <v>Vreeker, Anje</v>
      </c>
      <c r="D25" s="19" t="s">
        <v>25</v>
      </c>
      <c r="E25" s="20">
        <f>'[1]Halve Finale'!M31</f>
        <v>1183</v>
      </c>
      <c r="F25" s="21">
        <f>'[1]Halve Finale'!G31</f>
        <v>26</v>
      </c>
      <c r="G25" s="22">
        <v>182</v>
      </c>
      <c r="H25" s="22">
        <v>192</v>
      </c>
      <c r="I25" s="22">
        <v>197</v>
      </c>
      <c r="J25" s="20">
        <f>SUM(G25:I25)</f>
        <v>571</v>
      </c>
      <c r="K25" s="20">
        <f>F25*3</f>
        <v>78</v>
      </c>
      <c r="L25" s="23">
        <f>E25+J25+K25</f>
        <v>1832</v>
      </c>
      <c r="M25" s="24">
        <f>J25/3</f>
        <v>190.33333333333334</v>
      </c>
      <c r="N25" s="24">
        <f>(L25-E25)/3</f>
        <v>216.33333333333334</v>
      </c>
    </row>
    <row r="26" spans="1:14" ht="12.75">
      <c r="A26" s="25">
        <v>13</v>
      </c>
      <c r="B26" s="18">
        <f>'[1]Halve Finale'!B33</f>
        <v>1209132</v>
      </c>
      <c r="C26" s="18" t="str">
        <f>'[1]Halve Finale'!C33</f>
        <v>Roffel, Rick</v>
      </c>
      <c r="D26" s="19" t="s">
        <v>26</v>
      </c>
      <c r="E26" s="20">
        <f>'[1]Halve Finale'!M33</f>
        <v>1176</v>
      </c>
      <c r="F26" s="21">
        <f>'[1]Halve Finale'!G33</f>
        <v>48</v>
      </c>
      <c r="G26" s="22">
        <v>210</v>
      </c>
      <c r="H26" s="22">
        <v>155</v>
      </c>
      <c r="I26" s="22">
        <v>145</v>
      </c>
      <c r="J26" s="20">
        <f>SUM(G26:I26)</f>
        <v>510</v>
      </c>
      <c r="K26" s="20">
        <f>F26*3</f>
        <v>144</v>
      </c>
      <c r="L26" s="23">
        <f>E26+J26+K26</f>
        <v>1830</v>
      </c>
      <c r="M26" s="24">
        <f>J26/3</f>
        <v>170</v>
      </c>
      <c r="N26" s="24">
        <f>(L26-E26)/3</f>
        <v>218</v>
      </c>
    </row>
    <row r="27" spans="1:14" ht="12.75">
      <c r="A27" s="25">
        <v>14</v>
      </c>
      <c r="B27" s="18">
        <f>'[1]Halve Finale'!B17</f>
        <v>1101943</v>
      </c>
      <c r="C27" s="18" t="str">
        <f>'[1]Halve Finale'!C17</f>
        <v>Ras, Harmen (2)</v>
      </c>
      <c r="D27" s="19" t="s">
        <v>27</v>
      </c>
      <c r="E27" s="20">
        <f>'[1]Halve Finale'!M17</f>
        <v>1237</v>
      </c>
      <c r="F27" s="21">
        <f>'[1]Halve Finale'!G17</f>
        <v>25</v>
      </c>
      <c r="G27" s="22">
        <v>148</v>
      </c>
      <c r="H27" s="22">
        <v>192</v>
      </c>
      <c r="I27" s="22">
        <v>161</v>
      </c>
      <c r="J27" s="20">
        <f>SUM(G27:I27)</f>
        <v>501</v>
      </c>
      <c r="K27" s="20">
        <f>F27*3</f>
        <v>75</v>
      </c>
      <c r="L27" s="23">
        <f>E27+J27+K27</f>
        <v>1813</v>
      </c>
      <c r="M27" s="24">
        <f>J27/3</f>
        <v>167</v>
      </c>
      <c r="N27" s="24">
        <f>(L27-E27)/3</f>
        <v>192</v>
      </c>
    </row>
    <row r="28" spans="1:14" ht="12.75">
      <c r="A28" s="25">
        <v>15</v>
      </c>
      <c r="B28" s="18">
        <f>'[1]Halve Finale'!B29</f>
        <v>888478</v>
      </c>
      <c r="C28" s="18" t="str">
        <f>'[1]Halve Finale'!C29</f>
        <v>Altena Blom, Daniel (2)</v>
      </c>
      <c r="D28" s="19" t="s">
        <v>28</v>
      </c>
      <c r="E28" s="20">
        <f>'[1]Halve Finale'!M29</f>
        <v>1190</v>
      </c>
      <c r="F28" s="21">
        <f>'[1]Halve Finale'!G29</f>
        <v>23</v>
      </c>
      <c r="G28" s="22">
        <v>182</v>
      </c>
      <c r="H28" s="22">
        <v>191</v>
      </c>
      <c r="I28" s="22">
        <v>173</v>
      </c>
      <c r="J28" s="20">
        <f>SUM(G28:I28)</f>
        <v>546</v>
      </c>
      <c r="K28" s="20">
        <f>F28*3</f>
        <v>69</v>
      </c>
      <c r="L28" s="23">
        <f>E28+J28+K28</f>
        <v>1805</v>
      </c>
      <c r="M28" s="24">
        <f>J28/3</f>
        <v>182</v>
      </c>
      <c r="N28" s="24">
        <f>(L28-E28)/3</f>
        <v>205</v>
      </c>
    </row>
    <row r="29" spans="1:14" ht="12.75">
      <c r="A29" s="25">
        <v>16</v>
      </c>
      <c r="B29" s="18">
        <f>'[1]Halve Finale'!B25</f>
        <v>1132172</v>
      </c>
      <c r="C29" s="18" t="str">
        <f>'[1]Halve Finale'!C25</f>
        <v>Landstra, Carolina</v>
      </c>
      <c r="D29" s="19" t="s">
        <v>29</v>
      </c>
      <c r="E29" s="20">
        <f>'[1]Halve Finale'!M25</f>
        <v>1201</v>
      </c>
      <c r="F29" s="21">
        <f>'[1]Halve Finale'!G25</f>
        <v>48</v>
      </c>
      <c r="G29" s="22">
        <v>150</v>
      </c>
      <c r="H29" s="22">
        <v>179</v>
      </c>
      <c r="I29" s="22">
        <v>125</v>
      </c>
      <c r="J29" s="20">
        <f>SUM(G29:I29)</f>
        <v>454</v>
      </c>
      <c r="K29" s="20">
        <f>F29*3</f>
        <v>144</v>
      </c>
      <c r="L29" s="23">
        <f>E29+J29+K29</f>
        <v>1799</v>
      </c>
      <c r="M29" s="24">
        <f>J29/3</f>
        <v>151.33333333333334</v>
      </c>
      <c r="N29" s="24">
        <f>(L29-E29)/3</f>
        <v>199.33333333333334</v>
      </c>
    </row>
    <row r="30" spans="1:14" ht="12.75">
      <c r="A30" s="25">
        <v>17</v>
      </c>
      <c r="B30" s="18">
        <f>'[1]Halve Finale'!B21</f>
        <v>1026143</v>
      </c>
      <c r="C30" s="18" t="str">
        <f>'[1]Halve Finale'!C21</f>
        <v>Fictorie, Erwin</v>
      </c>
      <c r="D30" s="19" t="s">
        <v>24</v>
      </c>
      <c r="E30" s="20">
        <f>'[1]Halve Finale'!M21</f>
        <v>1218</v>
      </c>
      <c r="F30" s="21">
        <f>'[1]Halve Finale'!G21</f>
        <v>11</v>
      </c>
      <c r="G30" s="22">
        <v>186</v>
      </c>
      <c r="H30" s="22">
        <v>145</v>
      </c>
      <c r="I30" s="22">
        <v>193</v>
      </c>
      <c r="J30" s="20">
        <f>SUM(G30:I30)</f>
        <v>524</v>
      </c>
      <c r="K30" s="20">
        <f>F30*3</f>
        <v>33</v>
      </c>
      <c r="L30" s="23">
        <f>E30+J30+K30</f>
        <v>1775</v>
      </c>
      <c r="M30" s="24">
        <f>J30/3</f>
        <v>174.66666666666666</v>
      </c>
      <c r="N30" s="24">
        <f>(L30-E30)/3</f>
        <v>185.66666666666666</v>
      </c>
    </row>
    <row r="31" spans="1:14" ht="12.75">
      <c r="A31" s="25">
        <v>18</v>
      </c>
      <c r="B31" s="18">
        <f>'[1]Halve Finale'!B30</f>
        <v>1064010</v>
      </c>
      <c r="C31" s="18" t="str">
        <f>'[1]Halve Finale'!C30</f>
        <v>Brus, Martha</v>
      </c>
      <c r="D31" s="19" t="s">
        <v>30</v>
      </c>
      <c r="E31" s="20">
        <f>'[1]Halve Finale'!M30</f>
        <v>1188</v>
      </c>
      <c r="F31" s="21">
        <f>'[1]Halve Finale'!G30</f>
        <v>39</v>
      </c>
      <c r="G31" s="22">
        <v>149</v>
      </c>
      <c r="H31" s="22">
        <v>152</v>
      </c>
      <c r="I31" s="22">
        <v>154</v>
      </c>
      <c r="J31" s="20">
        <f>SUM(G31:I31)</f>
        <v>455</v>
      </c>
      <c r="K31" s="20">
        <f>F31*3</f>
        <v>117</v>
      </c>
      <c r="L31" s="23">
        <f>E31+J31+K31</f>
        <v>1760</v>
      </c>
      <c r="M31" s="24">
        <f>J31/3</f>
        <v>151.66666666666666</v>
      </c>
      <c r="N31" s="24">
        <f>(L31-E31)/3</f>
        <v>190.66666666666666</v>
      </c>
    </row>
    <row r="32" spans="1:14" ht="12.75">
      <c r="A32" s="25">
        <v>19</v>
      </c>
      <c r="B32" s="18">
        <f>'[1]Halve Finale'!B28</f>
        <v>889059</v>
      </c>
      <c r="C32" s="18" t="str">
        <f>'[1]Halve Finale'!C28</f>
        <v>Karsens, Albert</v>
      </c>
      <c r="D32" s="19" t="s">
        <v>31</v>
      </c>
      <c r="E32" s="20">
        <f>'[1]Halve Finale'!M28</f>
        <v>1191</v>
      </c>
      <c r="F32" s="21">
        <f>'[1]Halve Finale'!G28</f>
        <v>32</v>
      </c>
      <c r="G32" s="22">
        <v>136</v>
      </c>
      <c r="H32" s="22">
        <v>145</v>
      </c>
      <c r="I32" s="22">
        <v>183</v>
      </c>
      <c r="J32" s="20">
        <f>SUM(G32:I32)</f>
        <v>464</v>
      </c>
      <c r="K32" s="20">
        <f>F32*3</f>
        <v>96</v>
      </c>
      <c r="L32" s="23">
        <f>E32+J32+K32</f>
        <v>1751</v>
      </c>
      <c r="M32" s="24">
        <f>J32/3</f>
        <v>154.66666666666666</v>
      </c>
      <c r="N32" s="24">
        <f>(L32-E32)/3</f>
        <v>186.66666666666666</v>
      </c>
    </row>
    <row r="33" spans="1:14" ht="12.75">
      <c r="A33" s="25">
        <v>20</v>
      </c>
      <c r="B33" s="18">
        <f>'[1]Halve Finale'!B26</f>
        <v>1202324</v>
      </c>
      <c r="C33" s="18" t="str">
        <f>'[1]Halve Finale'!C26</f>
        <v>Schokker, Regina</v>
      </c>
      <c r="D33" s="19" t="s">
        <v>32</v>
      </c>
      <c r="E33" s="20">
        <f>'[1]Halve Finale'!M26</f>
        <v>1200</v>
      </c>
      <c r="F33" s="21">
        <f>'[1]Halve Finale'!G26</f>
        <v>46</v>
      </c>
      <c r="G33" s="22">
        <v>101</v>
      </c>
      <c r="H33" s="22">
        <v>180</v>
      </c>
      <c r="I33" s="22">
        <v>130</v>
      </c>
      <c r="J33" s="20">
        <f>SUM(G33:I33)</f>
        <v>411</v>
      </c>
      <c r="K33" s="20">
        <f>F33*3</f>
        <v>138</v>
      </c>
      <c r="L33" s="23">
        <f>E33+J33+K33</f>
        <v>1749</v>
      </c>
      <c r="M33" s="24">
        <f>J33/3</f>
        <v>137</v>
      </c>
      <c r="N33" s="24">
        <f>(L33-E33)/3</f>
        <v>183</v>
      </c>
    </row>
  </sheetData>
  <mergeCells count="15">
    <mergeCell ref="N11:N12"/>
    <mergeCell ref="J11:J12"/>
    <mergeCell ref="K11:K12"/>
    <mergeCell ref="L11:L12"/>
    <mergeCell ref="M11:M12"/>
    <mergeCell ref="E4:L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Berkhout</dc:creator>
  <cp:keywords/>
  <dc:description/>
  <cp:lastModifiedBy>Marc Berkhout</cp:lastModifiedBy>
  <dcterms:created xsi:type="dcterms:W3CDTF">2009-11-15T18:47:21Z</dcterms:created>
  <dcterms:modified xsi:type="dcterms:W3CDTF">2009-11-15T18:55:34Z</dcterms:modified>
  <cp:category/>
  <cp:version/>
  <cp:contentType/>
  <cp:contentStatus/>
</cp:coreProperties>
</file>